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<sst xmlns="http://schemas.openxmlformats.org/spreadsheetml/2006/main" count="28" uniqueCount="24">
  <si>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LUKIVA-indeksilaskuri</t>
  </si>
  <si>
    <t>Sijoita vihreään kenttään kysytyt tiedot</t>
  </si>
  <si>
    <t>Nimi</t>
  </si>
  <si>
    <t>Oskari, Esimerkki 2</t>
  </si>
  <si>
    <t>Syntymäaika (esim. 16.4.2006)</t>
  </si>
  <si>
    <t>Testauspäivä (esim. 06.11.2010)</t>
  </si>
  <si>
    <t>Kyselylomakkeen pisteet, A-osa</t>
  </si>
  <si>
    <t>Kyselylomakkeen pisteet, B-osa</t>
  </si>
  <si>
    <t>Nimeämissujuvuus (20-180 sekuntia)</t>
  </si>
  <si>
    <t>Kirjaintuntemus (0-23)</t>
  </si>
  <si>
    <t>Lue keltaisesta kentästä tulokset</t>
  </si>
  <si>
    <t>Lapsen desimaali-ikä</t>
  </si>
  <si>
    <t>Lukivaikeuden esiintyminen suvussa</t>
  </si>
  <si>
    <t>Lukivalmiusindeksi</t>
  </si>
  <si>
    <t>Suositus</t>
  </si>
  <si>
    <t>Parametrit</t>
  </si>
  <si>
    <t>age</t>
  </si>
  <si>
    <t>offset</t>
  </si>
  <si>
    <t>+risk</t>
  </si>
  <si>
    <t>LENA</t>
  </si>
  <si>
    <t>RAN</t>
  </si>
  <si>
    <t>Käytettävä malli</t>
  </si>
  <si>
    <t>risk</t>
  </si>
  <si>
    <t>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</si>
</sst>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DD/MM/YYYY"/>
    <numFmt numFmtId="167" formatCode="0.00"/>
    <numFmt numFmtId="168" formatCode="0.0"/>
  </numFmts>
  <fonts count="6">
    <font>
      <sz val="10"/>
      <name val="Arial"/>
      <family val="2"/>
    </font>
    <font>
      <b/>
      <sz val="18"/>
      <name val="Arial"/>
      <family val="2"/>
    </font>
    <font>
      <sz val="14"/>
      <name val="Arial Rounded MT Bold"/>
      <family val="2"/>
    </font>
    <font>
      <b/>
      <sz val="10"/>
      <name val="Arial"/>
      <family val="2"/>
    </font>
    <font>
      <b/>
      <i/>
      <sz val="14"/>
      <name val="Arial Rounded MT Bold"/>
      <family val="2"/>
    </font>
    <font>
      <b/>
      <sz val="14"/>
      <name val="Arial Rounded MT Bold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2" borderId="0" xfId="0" applyFont="1" applyFill="1" applyAlignment="1" applyProtection="1">
      <alignment/>
      <protection locked="0"/>
    </xf>
    <xf numFmtId="165" fontId="0" fillId="0" borderId="0" xfId="0" applyNumberFormat="1" applyAlignment="1">
      <alignment/>
    </xf>
    <xf numFmtId="166" fontId="2" fillId="2" borderId="0" xfId="0" applyNumberFormat="1" applyFont="1" applyFill="1" applyAlignment="1" applyProtection="1">
      <alignment horizontal="left"/>
      <protection locked="0"/>
    </xf>
    <xf numFmtId="164" fontId="2" fillId="2" borderId="0" xfId="0" applyFont="1" applyFill="1" applyAlignment="1" applyProtection="1">
      <alignment horizontal="left"/>
      <protection locked="0"/>
    </xf>
    <xf numFmtId="167" fontId="2" fillId="3" borderId="0" xfId="0" applyNumberFormat="1" applyFont="1" applyFill="1" applyAlignment="1" applyProtection="1">
      <alignment horizontal="left"/>
      <protection hidden="1"/>
    </xf>
    <xf numFmtId="164" fontId="2" fillId="3" borderId="0" xfId="0" applyNumberFormat="1" applyFont="1" applyFill="1" applyAlignment="1" applyProtection="1">
      <alignment horizontal="left"/>
      <protection hidden="1"/>
    </xf>
    <xf numFmtId="164" fontId="2" fillId="3" borderId="0" xfId="0" applyFont="1" applyFill="1" applyAlignment="1" applyProtection="1">
      <alignment horizontal="left"/>
      <protection hidden="1"/>
    </xf>
    <xf numFmtId="164" fontId="2" fillId="3" borderId="0" xfId="0" applyFont="1" applyFill="1" applyAlignment="1" applyProtection="1">
      <alignment/>
      <protection hidden="1"/>
    </xf>
    <xf numFmtId="164" fontId="2" fillId="0" borderId="0" xfId="0" applyFont="1" applyFill="1" applyAlignment="1">
      <alignment/>
    </xf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8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4" fontId="2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C17" sqref="C17"/>
    </sheetView>
  </sheetViews>
  <sheetFormatPr defaultColWidth="12.57421875" defaultRowHeight="12.75"/>
  <cols>
    <col min="1" max="1" width="6.7109375" style="0" customWidth="1"/>
    <col min="2" max="2" width="52.7109375" style="0" customWidth="1"/>
    <col min="3" max="3" width="65.28125" style="0" customWidth="1"/>
    <col min="4" max="4" width="38.140625" style="0" customWidth="1"/>
    <col min="5" max="5" width="6.7109375" style="0" customWidth="1"/>
    <col min="6" max="16384" width="11.57421875" style="0" customWidth="1"/>
  </cols>
  <sheetData>
    <row r="1" ht="18" customHeight="1"/>
    <row r="2" ht="20.25" customHeight="1">
      <c r="A2" s="1" t="s">
        <v>0</v>
      </c>
    </row>
    <row r="3" spans="2:5" ht="17.25">
      <c r="B3" s="2"/>
      <c r="C3" s="2" t="s">
        <v>1</v>
      </c>
      <c r="D3" s="2"/>
      <c r="E3" s="2"/>
    </row>
    <row r="4" spans="2:14" ht="17.25">
      <c r="B4" s="2"/>
      <c r="C4" s="2"/>
      <c r="D4" s="2"/>
      <c r="E4" s="2"/>
      <c r="L4" s="3"/>
      <c r="M4" s="3"/>
      <c r="N4" s="3"/>
    </row>
    <row r="5" spans="2:14" ht="17.25">
      <c r="B5" s="4" t="s">
        <v>2</v>
      </c>
      <c r="C5" s="5" t="s">
        <v>3</v>
      </c>
      <c r="D5" s="2"/>
      <c r="E5" s="2"/>
      <c r="L5" s="6"/>
      <c r="M5" s="6"/>
      <c r="N5" s="6"/>
    </row>
    <row r="6" spans="2:14" ht="17.25">
      <c r="B6" s="4" t="s">
        <v>4</v>
      </c>
      <c r="C6" s="7">
        <v>38135</v>
      </c>
      <c r="D6" s="2"/>
      <c r="E6" s="2"/>
      <c r="L6" s="6"/>
      <c r="M6" s="6"/>
      <c r="N6" s="6"/>
    </row>
    <row r="7" spans="2:14" ht="17.25">
      <c r="B7" s="4" t="s">
        <v>5</v>
      </c>
      <c r="C7" s="7">
        <v>40168</v>
      </c>
      <c r="D7" s="2"/>
      <c r="E7" s="2"/>
      <c r="L7" s="6"/>
      <c r="M7" s="6"/>
      <c r="N7" s="6"/>
    </row>
    <row r="8" spans="2:14" ht="17.25">
      <c r="B8" s="4" t="s">
        <v>6</v>
      </c>
      <c r="C8" s="8">
        <v>2</v>
      </c>
      <c r="D8" s="2"/>
      <c r="E8" s="2"/>
      <c r="L8" s="6"/>
      <c r="M8" s="6"/>
      <c r="N8" s="6"/>
    </row>
    <row r="9" spans="2:14" ht="17.25">
      <c r="B9" s="4" t="s">
        <v>7</v>
      </c>
      <c r="C9" s="8">
        <v>1</v>
      </c>
      <c r="D9" s="2"/>
      <c r="E9" s="2"/>
      <c r="L9" s="6"/>
      <c r="M9" s="6"/>
      <c r="N9" s="6"/>
    </row>
    <row r="10" spans="2:14" ht="17.25">
      <c r="B10" s="4" t="s">
        <v>8</v>
      </c>
      <c r="C10" s="8">
        <v>57</v>
      </c>
      <c r="D10" s="2"/>
      <c r="E10" s="2"/>
      <c r="L10" s="6"/>
      <c r="M10" s="6"/>
      <c r="N10" s="6"/>
    </row>
    <row r="11" spans="2:14" ht="17.25">
      <c r="B11" s="4" t="s">
        <v>9</v>
      </c>
      <c r="C11" s="8">
        <v>7</v>
      </c>
      <c r="D11" s="2"/>
      <c r="E11" s="2"/>
      <c r="L11" s="6"/>
      <c r="M11" s="6"/>
      <c r="N11" s="6"/>
    </row>
    <row r="12" spans="2:5" ht="17.25">
      <c r="B12" s="4"/>
      <c r="C12" s="2"/>
      <c r="D12" s="2"/>
      <c r="E12" s="2"/>
    </row>
    <row r="13" spans="2:5" ht="17.25">
      <c r="B13" s="4"/>
      <c r="C13" s="2"/>
      <c r="D13" s="2"/>
      <c r="E13" s="2"/>
    </row>
    <row r="14" spans="2:5" ht="17.25">
      <c r="B14" s="4"/>
      <c r="C14" s="2" t="s">
        <v>10</v>
      </c>
      <c r="D14" s="2"/>
      <c r="E14" s="2"/>
    </row>
    <row r="15" spans="2:5" ht="17.25">
      <c r="B15" s="4"/>
      <c r="C15" s="2"/>
      <c r="D15" s="2"/>
      <c r="E15" s="2"/>
    </row>
    <row r="16" spans="2:5" ht="17.25">
      <c r="B16" s="4" t="s">
        <v>11</v>
      </c>
      <c r="C16" s="9">
        <f>(C7-C6)/365.25</f>
        <v>5.566050650239562</v>
      </c>
      <c r="D16" s="2"/>
      <c r="E16" s="2"/>
    </row>
    <row r="17" spans="2:5" ht="17.25">
      <c r="B17" s="4" t="s">
        <v>12</v>
      </c>
      <c r="C17" s="10" t="str">
        <f>IF(AND(C8&gt;=1,C9&gt;=1),"Kyllä","EI")</f>
        <v>Kyllä</v>
      </c>
      <c r="D17" s="2"/>
      <c r="E17" s="2"/>
    </row>
    <row r="18" spans="2:5" ht="17.25">
      <c r="B18" s="4" t="s">
        <v>13</v>
      </c>
      <c r="C18" s="11">
        <f>ROUNDDOWN(EXP(Sheet2!G24)/(1+EXP(Sheet2!G24))*100,0)</f>
        <v>51</v>
      </c>
      <c r="D18" s="2"/>
      <c r="E18" s="2"/>
    </row>
    <row r="19" spans="2:5" ht="17.25">
      <c r="B19" s="4" t="s">
        <v>14</v>
      </c>
      <c r="C19" s="12" t="str">
        <f>IF(C18&gt;20,"Lukivalmiustaitojen harjoittelemista suositellaan","Lukivalmiustaidot ovat iän mukaisia")</f>
        <v>Lukivalmiustaitojen harjoittelemista suositellaan</v>
      </c>
      <c r="D19" s="13"/>
      <c r="E19" s="13"/>
    </row>
    <row r="20" spans="2:5" ht="17.25">
      <c r="B20" s="2"/>
      <c r="C20" s="2"/>
      <c r="D20" s="2"/>
      <c r="E20" s="2"/>
    </row>
    <row r="21" spans="2:5" ht="17.25">
      <c r="B21" s="2"/>
      <c r="C21" s="2"/>
      <c r="D21" s="2"/>
      <c r="E21" s="2"/>
    </row>
    <row r="22" spans="2:5" ht="17.25">
      <c r="B22" s="2"/>
      <c r="C22" s="2"/>
      <c r="D22" s="2"/>
      <c r="E22" s="2"/>
    </row>
    <row r="23" spans="2:5" ht="17.25">
      <c r="B23" s="2"/>
      <c r="C23" s="2"/>
      <c r="D23" s="2"/>
      <c r="E23" s="2"/>
    </row>
    <row r="24" spans="2:5" ht="17.25">
      <c r="B24" s="2"/>
      <c r="C24" s="2"/>
      <c r="D24" s="2"/>
      <c r="E24" s="2"/>
    </row>
    <row r="25" spans="2:11" ht="17.25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sheetProtection password="AA95" sheet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H10" sqref="H10"/>
    </sheetView>
  </sheetViews>
  <sheetFormatPr defaultColWidth="12.57421875" defaultRowHeight="12.75"/>
  <cols>
    <col min="1" max="16384" width="11.57421875" style="14" customWidth="1"/>
  </cols>
  <sheetData>
    <row r="3" spans="2:7" ht="17.25">
      <c r="B3" s="15" t="s">
        <v>15</v>
      </c>
      <c r="C3" s="16"/>
      <c r="D3" s="16"/>
      <c r="E3" s="16"/>
      <c r="F3" s="16"/>
      <c r="G3" s="16"/>
    </row>
    <row r="4" spans="2:7" ht="17.25">
      <c r="B4" s="16"/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</row>
    <row r="5" spans="2:7" ht="17.25">
      <c r="B5" s="16"/>
      <c r="C5" s="18">
        <v>3.5</v>
      </c>
      <c r="D5" s="19">
        <v>-2.979</v>
      </c>
      <c r="E5" s="19">
        <v>1.573</v>
      </c>
      <c r="F5" s="19">
        <v>-0.601</v>
      </c>
      <c r="G5" s="19">
        <v>0.018000000000000002</v>
      </c>
    </row>
    <row r="6" spans="2:7" ht="17.25">
      <c r="B6" s="16"/>
      <c r="C6" s="18">
        <v>4</v>
      </c>
      <c r="D6" s="19">
        <v>-2.6870000000000003</v>
      </c>
      <c r="E6" s="19">
        <v>1.458</v>
      </c>
      <c r="F6" s="19">
        <v>-0.254</v>
      </c>
      <c r="G6" s="19">
        <v>0.02</v>
      </c>
    </row>
    <row r="7" spans="2:7" ht="17.25">
      <c r="B7" s="16"/>
      <c r="C7" s="18">
        <v>4.5</v>
      </c>
      <c r="D7" s="19">
        <v>-3.3810000000000002</v>
      </c>
      <c r="E7" s="19">
        <v>1.416</v>
      </c>
      <c r="F7" s="19">
        <v>-0.135</v>
      </c>
      <c r="G7" s="19">
        <v>0.032</v>
      </c>
    </row>
    <row r="8" spans="2:7" ht="17.25">
      <c r="B8" s="16"/>
      <c r="C8" s="18">
        <v>5</v>
      </c>
      <c r="D8" s="19">
        <v>-3.237</v>
      </c>
      <c r="E8" s="19">
        <v>1.241</v>
      </c>
      <c r="F8" s="19">
        <v>-0.139</v>
      </c>
      <c r="G8" s="19">
        <v>0.043000000000000003</v>
      </c>
    </row>
    <row r="9" spans="2:7" ht="17.25">
      <c r="B9" s="16"/>
      <c r="C9" s="18">
        <v>5.5</v>
      </c>
      <c r="D9" s="19">
        <v>-2.771</v>
      </c>
      <c r="E9" s="19">
        <v>1.138</v>
      </c>
      <c r="F9" s="19">
        <v>-0.115</v>
      </c>
      <c r="G9" s="19">
        <v>0.044</v>
      </c>
    </row>
    <row r="10" spans="2:7" ht="17.25">
      <c r="B10" s="16"/>
      <c r="C10" s="18"/>
      <c r="D10" s="19"/>
      <c r="E10" s="19"/>
      <c r="F10" s="19"/>
      <c r="G10" s="19"/>
    </row>
    <row r="11" spans="2:7" ht="17.25">
      <c r="B11" s="16"/>
      <c r="C11" s="19"/>
      <c r="D11" s="19"/>
      <c r="E11" s="19"/>
      <c r="F11" s="19"/>
      <c r="G11" s="19"/>
    </row>
    <row r="12" spans="2:7" ht="17.25">
      <c r="B12" s="16"/>
      <c r="C12" s="16"/>
      <c r="D12" s="16"/>
      <c r="E12" s="16"/>
      <c r="F12" s="16"/>
      <c r="G12" s="16"/>
    </row>
    <row r="13" spans="2:7" ht="17.25">
      <c r="B13" s="16"/>
      <c r="C13" s="16"/>
      <c r="D13" s="16"/>
      <c r="E13" s="16"/>
      <c r="F13" s="16"/>
      <c r="G13" s="16"/>
    </row>
    <row r="14" spans="2:7" ht="17.25">
      <c r="B14" s="16"/>
      <c r="C14" s="16"/>
      <c r="D14" s="16"/>
      <c r="E14" s="16"/>
      <c r="F14" s="16"/>
      <c r="G14" s="16"/>
    </row>
    <row r="15" spans="2:7" ht="17.25">
      <c r="B15" s="16"/>
      <c r="C15" s="16"/>
      <c r="D15" s="16"/>
      <c r="E15" s="16"/>
      <c r="F15" s="16"/>
      <c r="G15" s="16"/>
    </row>
    <row r="16" spans="2:7" ht="17.25">
      <c r="B16" s="16"/>
      <c r="C16" s="16"/>
      <c r="D16" s="16"/>
      <c r="E16" s="16"/>
      <c r="F16" s="16"/>
      <c r="G16" s="16"/>
    </row>
    <row r="17" spans="2:7" ht="17.25">
      <c r="B17" s="16"/>
      <c r="C17" s="16"/>
      <c r="D17" s="16"/>
      <c r="E17" s="16"/>
      <c r="F17" s="16"/>
      <c r="G17" s="16"/>
    </row>
    <row r="18" spans="2:7" ht="17.25">
      <c r="B18" s="16"/>
      <c r="C18" s="16"/>
      <c r="D18" s="16"/>
      <c r="E18" s="16"/>
      <c r="F18" s="16"/>
      <c r="G18" s="16"/>
    </row>
    <row r="19" spans="2:7" ht="17.25">
      <c r="B19" s="20"/>
      <c r="C19" s="16"/>
      <c r="D19" s="16"/>
      <c r="E19" s="16"/>
      <c r="F19" s="16"/>
      <c r="G19" s="16"/>
    </row>
    <row r="20" spans="2:7" ht="17.25">
      <c r="B20" s="16"/>
      <c r="C20" s="16"/>
      <c r="D20" s="16"/>
      <c r="E20" s="16"/>
      <c r="F20" s="16"/>
      <c r="G20" s="16"/>
    </row>
    <row r="21" spans="2:7" ht="17.25">
      <c r="B21" s="16"/>
      <c r="C21" s="16"/>
      <c r="D21" s="16"/>
      <c r="E21" s="16"/>
      <c r="F21" s="16"/>
      <c r="G21" s="16"/>
    </row>
    <row r="22" spans="2:7" ht="17.25">
      <c r="B22" s="15" t="s">
        <v>21</v>
      </c>
      <c r="C22" s="16"/>
      <c r="D22" s="16"/>
      <c r="E22" s="16"/>
      <c r="F22" s="16"/>
      <c r="G22" s="16"/>
    </row>
    <row r="23" spans="2:7" ht="17.25">
      <c r="B23" s="17" t="s">
        <v>22</v>
      </c>
      <c r="C23" s="17" t="s">
        <v>16</v>
      </c>
      <c r="D23" s="17" t="s">
        <v>17</v>
      </c>
      <c r="E23" s="17" t="s">
        <v>19</v>
      </c>
      <c r="F23" s="17" t="s">
        <v>20</v>
      </c>
      <c r="G23" s="17" t="s">
        <v>23</v>
      </c>
    </row>
    <row r="24" spans="2:7" ht="17.25">
      <c r="B24" s="16">
        <f>IF(AND(Sheet1!C8&gt;=1,Sheet1!C9&gt;=1),1,0)</f>
        <v>1</v>
      </c>
      <c r="C24" s="18">
        <f>IF(MOD(Sheet1!C16,1)&gt;=0.75,ROUNDUP(Sheet1!C16,0),IF(MOD(Sheet1!C16,1)&gt;=0.25,ROUNDDOWN(Sheet1!C16,0)+0.5,ROUNDDOWN(Sheet1!C16,0)))</f>
        <v>5.5</v>
      </c>
      <c r="D24" s="19">
        <f>LOOKUP(C24,C5:C13,D5:D13)+IF(B24,LOOKUP(C24,C5:C13,E5:E13),0)</f>
        <v>-1.633</v>
      </c>
      <c r="E24" s="19">
        <f>LOOKUP(C24,C5:C13,F5:F13)</f>
        <v>-0.115</v>
      </c>
      <c r="F24" s="19">
        <f>LOOKUP(C24,C5:C13,G5:G13)</f>
        <v>0.044</v>
      </c>
      <c r="G24" s="19">
        <f>D24+E24*Sheet1!C11+F24*Sheet1!C10</f>
        <v>0.06999999999999984</v>
      </c>
    </row>
  </sheetData>
  <sheetProtection password="AA95" sheet="1"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2010-12-16T09:33:36Z</cp:lastPrinted>
  <dcterms:created xsi:type="dcterms:W3CDTF">2010-12-15T08:48:51Z</dcterms:created>
  <dcterms:modified xsi:type="dcterms:W3CDTF">2010-12-29T12:32:19Z</dcterms:modified>
  <cp:category/>
  <cp:version/>
  <cp:contentType/>
  <cp:contentStatus/>
  <cp:revision>6</cp:revision>
</cp:coreProperties>
</file>